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730" windowHeight="928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6" i="1" l="1"/>
  <c r="C12" i="1" l="1"/>
  <c r="C9" i="1"/>
  <c r="B26" i="1" l="1"/>
  <c r="C27" i="1" s="1"/>
  <c r="C7" i="1" l="1"/>
  <c r="C5" i="1"/>
  <c r="C4" i="1"/>
  <c r="C3" i="1"/>
  <c r="C8" i="1" l="1"/>
  <c r="C11" i="1" l="1"/>
  <c r="C29" i="1" l="1"/>
  <c r="C18" i="1" s="1"/>
  <c r="C16" i="1"/>
  <c r="C20" i="1"/>
  <c r="C14" i="1"/>
  <c r="C23" i="1"/>
  <c r="C19" i="1"/>
  <c r="C22" i="1"/>
  <c r="C15" i="1"/>
  <c r="C17" i="1" l="1"/>
  <c r="C24" i="1"/>
  <c r="C21" i="1"/>
  <c r="C25" i="1"/>
</calcChain>
</file>

<file path=xl/comments1.xml><?xml version="1.0" encoding="utf-8"?>
<comments xmlns="http://schemas.openxmlformats.org/spreadsheetml/2006/main">
  <authors>
    <author>Francisco Robbyhelliton Linhares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Primeira Soma 
100 + 1 + 5 +5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Multiplicação
7 x 111,00 = 777,00
---------------------------
Divisão 
777 / 100 = 7,77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Segunda Soma
111,00
    7,77 = 118,77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 xml:space="preserve">Subtração
</t>
        </r>
        <r>
          <rPr>
            <sz val="9"/>
            <color indexed="81"/>
            <rFont val="Tahoma"/>
            <family val="2"/>
          </rPr>
          <t xml:space="preserve">
118,77 - 5,00 = 113,77</t>
        </r>
      </text>
    </comment>
  </commentList>
</comments>
</file>

<file path=xl/sharedStrings.xml><?xml version="1.0" encoding="utf-8"?>
<sst xmlns="http://schemas.openxmlformats.org/spreadsheetml/2006/main" count="59" uniqueCount="59">
  <si>
    <t>%</t>
  </si>
  <si>
    <t>DESCRIÇÃO</t>
  </si>
  <si>
    <t>VALOR</t>
  </si>
  <si>
    <t>PREÇO DE COMPRA - [A]</t>
  </si>
  <si>
    <t>PERC. SEGURO - [B]</t>
  </si>
  <si>
    <t>PERC. IPI - [C]</t>
  </si>
  <si>
    <t>COFINS NÃO ENTRA AGORA, É SO PARA EFEITO DE CALCULO</t>
  </si>
  <si>
    <t>ICMS SUBSTITUICAO DEPENDO DO ESTADO [G]</t>
  </si>
  <si>
    <t>FORMULA: [A]+[B]+[C]+[D]+[E]</t>
  </si>
  <si>
    <t>TOTAL - T2</t>
  </si>
  <si>
    <t>FORMULA: [T1]+[G]</t>
  </si>
  <si>
    <t>FORMULA:([A]*[B])/100</t>
  </si>
  <si>
    <t>FORMULA: ([A]*[C])/100</t>
  </si>
  <si>
    <t>FORMULA: ([A]*[D])/100</t>
  </si>
  <si>
    <t>FORMULA: ([A]*[E])/100</t>
  </si>
  <si>
    <t>FORMULA: ([T1]*[G])/100</t>
  </si>
  <si>
    <t>FORMULA: [T2] -[F]</t>
  </si>
  <si>
    <t>TOTAL - T3 - CUSTO COMPRA 2</t>
  </si>
  <si>
    <t>TOTAL - T1 - CUSTO COMPRA 1</t>
  </si>
  <si>
    <t>PERC.FRETE FISCAL [D]</t>
  </si>
  <si>
    <t>PERC. FRETE AVULSO (POR FORA) [E}</t>
  </si>
  <si>
    <t>PERC PISCOFINS COMPRA [F]</t>
  </si>
  <si>
    <t>PERC. IPI VENDA [I]</t>
  </si>
  <si>
    <t>PERC COMISSAO VENDEDOR [J]</t>
  </si>
  <si>
    <t>PERC. PISCOFINS VENDA [L]</t>
  </si>
  <si>
    <t>PERC IRPJ [M]</t>
  </si>
  <si>
    <t>PERC CSLL [N]</t>
  </si>
  <si>
    <t>PERC. DESPESAS ADM [O]</t>
  </si>
  <si>
    <t>PERC. SUPERSIMPLES [P]</t>
  </si>
  <si>
    <t>PERC. JUROS [Q]</t>
  </si>
  <si>
    <t>PERC. INADIMPLENCIA [R]</t>
  </si>
  <si>
    <t>TOTAL T4</t>
  </si>
  <si>
    <t>PERC MARGEM DE LUCRO (T)</t>
  </si>
  <si>
    <t>PERC. MONTAGEM/ENTREGA (S]</t>
  </si>
  <si>
    <t>FORMULA: 100/(T5 - T4)</t>
  </si>
  <si>
    <t>INDICE MARKUP MULTIPLICADOR [T5]</t>
  </si>
  <si>
    <t>PREÇO DE VENDA [T6]</t>
  </si>
  <si>
    <t>FORMULA: ([T6] * [I])/100</t>
  </si>
  <si>
    <t>FORMULA: ([T6] * [J])/100</t>
  </si>
  <si>
    <t>FORMULA: ([T6] * [L])/100</t>
  </si>
  <si>
    <t>FORMULA: ([T6] * [M])/100</t>
  </si>
  <si>
    <t>FORMULA: ([T6] * [N])/100</t>
  </si>
  <si>
    <t>FORMULA: ([T6] * [O])/100</t>
  </si>
  <si>
    <t>FORMULA: ([T6] * [P])/100</t>
  </si>
  <si>
    <t>FORMULA: ([T6] * [Q])/100</t>
  </si>
  <si>
    <t>FORMULA: ([T6] * [R])/100</t>
  </si>
  <si>
    <t>FORMULA: ([T6] * [S])/100</t>
  </si>
  <si>
    <t>FORMULA: ([T6] * [T])/100</t>
  </si>
  <si>
    <t xml:space="preserve"> </t>
  </si>
  <si>
    <t>FORMULA: [T3] * INDICE MULTIPLICADOR</t>
  </si>
  <si>
    <t>PERC. FINANCEIRO (U)</t>
  </si>
  <si>
    <t>FORMULA: ([T6] * [U])/100</t>
  </si>
  <si>
    <t>Preço de Compra Inicial</t>
  </si>
  <si>
    <t>Custo Total da Compra</t>
  </si>
  <si>
    <t>Margem de Lucro Desejada</t>
  </si>
  <si>
    <t>LEGENDA</t>
  </si>
  <si>
    <t>Preço de Compra FINAL</t>
  </si>
  <si>
    <t>Preço de Venda</t>
  </si>
  <si>
    <t xml:space="preserve"> Custos - Despesas - Impostos - Lucro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</si>
</sst>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0" fillId="4" borderId="0" xfId="0" applyFill="1"/>
    <xf numFmtId="0" fontId="4" fillId="4" borderId="1" xfId="0" applyFont="1" applyFill="1" applyBorder="1"/>
    <xf numFmtId="0" fontId="4" fillId="2" borderId="1" xfId="0" applyFont="1" applyFill="1" applyBorder="1"/>
    <xf numFmtId="0" fontId="4" fillId="3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0" fillId="8" borderId="0" xfId="0" applyFill="1"/>
    <xf numFmtId="0" fontId="0" fillId="9" borderId="0" xfId="0" applyFill="1"/>
    <xf numFmtId="2" fontId="0" fillId="9" borderId="0" xfId="0" applyNumberFormat="1" applyFill="1"/>
    <xf numFmtId="0" fontId="1" fillId="9" borderId="0" xfId="0" applyFont="1" applyFill="1"/>
    <xf numFmtId="2" fontId="1" fillId="9" borderId="0" xfId="0" applyNumberFormat="1" applyFont="1" applyFill="1"/>
    <xf numFmtId="0" fontId="2" fillId="9" borderId="0" xfId="0" applyFont="1" applyFill="1"/>
    <xf numFmtId="2" fontId="2" fillId="9" borderId="0" xfId="0" applyNumberFormat="1" applyFont="1" applyFill="1"/>
    <xf numFmtId="2" fontId="5" fillId="5" borderId="0" xfId="0" applyNumberFormat="1" applyFont="1" applyFill="1"/>
    <xf numFmtId="0" fontId="0" fillId="0" borderId="1" xfId="0" applyBorder="1"/>
    <xf numFmtId="2" fontId="0" fillId="0" borderId="1" xfId="0" applyNumberFormat="1" applyBorder="1"/>
    <xf numFmtId="2" fontId="0" fillId="2" borderId="1" xfId="0" applyNumberFormat="1" applyFill="1" applyBorder="1"/>
    <xf numFmtId="164" fontId="0" fillId="0" borderId="1" xfId="0" applyNumberFormat="1" applyBorder="1"/>
    <xf numFmtId="2" fontId="5" fillId="4" borderId="0" xfId="0" applyNumberFormat="1" applyFont="1" applyFill="1"/>
    <xf numFmtId="2" fontId="5" fillId="8" borderId="0" xfId="0" applyNumberFormat="1" applyFont="1" applyFill="1"/>
    <xf numFmtId="0" fontId="6" fillId="3" borderId="1" xfId="0" applyFont="1" applyFill="1" applyBorder="1"/>
    <xf numFmtId="2" fontId="6" fillId="3" borderId="1" xfId="0" applyNumberFormat="1" applyFont="1" applyFill="1" applyBorder="1"/>
    <xf numFmtId="2" fontId="5" fillId="6" borderId="1" xfId="0" applyNumberFormat="1" applyFont="1" applyFill="1" applyBorder="1"/>
    <xf numFmtId="0" fontId="5" fillId="6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tabSelected="1" topLeftCell="A10" workbookViewId="0">
      <selection activeCell="K20" sqref="K20"/>
    </sheetView>
  </sheetViews>
  <sheetFormatPr defaultRowHeight="15" x14ac:dyDescent="0.25"/>
  <cols>
    <col min="1" max="1" width="48.7109375" customWidth="1"/>
    <col min="2" max="2" width="8.85546875" style="1"/>
    <col min="3" max="3" width="16.28515625" style="1" customWidth="1"/>
  </cols>
  <sheetData>
    <row r="1" spans="1:13" x14ac:dyDescent="0.25">
      <c r="A1" s="11" t="s">
        <v>1</v>
      </c>
      <c r="B1" s="12" t="s">
        <v>0</v>
      </c>
      <c r="C1" s="12" t="s">
        <v>2</v>
      </c>
      <c r="D1" s="11"/>
      <c r="E1" s="11"/>
      <c r="F1" s="11"/>
      <c r="G1" s="11"/>
      <c r="H1" s="11"/>
      <c r="I1" s="11"/>
    </row>
    <row r="2" spans="1:13" x14ac:dyDescent="0.25">
      <c r="A2" s="4" t="s">
        <v>3</v>
      </c>
      <c r="B2" s="12"/>
      <c r="C2" s="22">
        <v>100</v>
      </c>
      <c r="D2" s="11"/>
      <c r="E2" s="11"/>
      <c r="F2" s="11"/>
      <c r="G2" s="11"/>
      <c r="H2" s="11"/>
      <c r="I2" s="11"/>
    </row>
    <row r="3" spans="1:13" x14ac:dyDescent="0.25">
      <c r="A3" s="11" t="s">
        <v>4</v>
      </c>
      <c r="B3" s="12">
        <v>1</v>
      </c>
      <c r="C3" s="12">
        <f>(B3*C2)/100</f>
        <v>1</v>
      </c>
      <c r="D3" s="11" t="s">
        <v>11</v>
      </c>
      <c r="E3" s="11"/>
      <c r="F3" s="11"/>
      <c r="G3" s="11"/>
      <c r="H3" s="11"/>
      <c r="I3" s="11"/>
    </row>
    <row r="4" spans="1:13" x14ac:dyDescent="0.25">
      <c r="A4" s="11" t="s">
        <v>5</v>
      </c>
      <c r="B4" s="12">
        <v>5</v>
      </c>
      <c r="C4" s="12">
        <f>(B4*C2)/100</f>
        <v>5</v>
      </c>
      <c r="D4" s="11" t="s">
        <v>12</v>
      </c>
      <c r="E4" s="11"/>
      <c r="F4" s="11"/>
      <c r="G4" s="11"/>
      <c r="H4" s="11"/>
      <c r="I4" s="11"/>
    </row>
    <row r="5" spans="1:13" x14ac:dyDescent="0.25">
      <c r="A5" s="11" t="s">
        <v>19</v>
      </c>
      <c r="B5" s="12">
        <v>0</v>
      </c>
      <c r="C5" s="12">
        <f>(B5*C2)/100</f>
        <v>0</v>
      </c>
      <c r="D5" s="11" t="s">
        <v>13</v>
      </c>
      <c r="E5" s="11"/>
      <c r="F5" s="11"/>
      <c r="G5" s="11"/>
      <c r="H5" s="11"/>
      <c r="I5" s="11"/>
    </row>
    <row r="6" spans="1:13" x14ac:dyDescent="0.25">
      <c r="A6" s="11" t="s">
        <v>20</v>
      </c>
      <c r="B6" s="12">
        <v>5</v>
      </c>
      <c r="C6" s="12">
        <f>(B6*C2)/100</f>
        <v>5</v>
      </c>
      <c r="D6" s="11" t="s">
        <v>14</v>
      </c>
      <c r="E6" s="11"/>
      <c r="F6" s="11"/>
      <c r="G6" s="11"/>
      <c r="H6" s="11"/>
      <c r="I6" s="11"/>
    </row>
    <row r="7" spans="1:13" x14ac:dyDescent="0.25">
      <c r="A7" s="10" t="s">
        <v>21</v>
      </c>
      <c r="B7" s="12">
        <v>5</v>
      </c>
      <c r="C7" s="23">
        <f>(B7*C2)/100</f>
        <v>5</v>
      </c>
      <c r="D7" s="10" t="s">
        <v>6</v>
      </c>
      <c r="E7" s="10"/>
      <c r="F7" s="10"/>
      <c r="G7" s="10"/>
      <c r="H7" s="10"/>
      <c r="I7" s="10"/>
    </row>
    <row r="8" spans="1:13" s="2" customFormat="1" x14ac:dyDescent="0.25">
      <c r="A8" s="13" t="s">
        <v>18</v>
      </c>
      <c r="B8" s="14"/>
      <c r="C8" s="14">
        <f>C2+C3+C4+C5+C6</f>
        <v>111</v>
      </c>
      <c r="D8" s="13" t="s">
        <v>8</v>
      </c>
      <c r="E8" s="13"/>
      <c r="F8" s="13"/>
      <c r="G8" s="13"/>
      <c r="H8" s="13"/>
      <c r="I8" s="13"/>
    </row>
    <row r="9" spans="1:13" x14ac:dyDescent="0.25">
      <c r="A9" s="11" t="s">
        <v>7</v>
      </c>
      <c r="B9" s="12">
        <v>7</v>
      </c>
      <c r="C9" s="12">
        <f>(B9*C8)/100</f>
        <v>7.77</v>
      </c>
      <c r="D9" s="11" t="s">
        <v>15</v>
      </c>
      <c r="E9" s="11"/>
      <c r="F9" s="11"/>
      <c r="G9" s="11"/>
      <c r="H9" s="11"/>
      <c r="I9" s="11"/>
    </row>
    <row r="10" spans="1:13" x14ac:dyDescent="0.25">
      <c r="A10" s="11" t="s">
        <v>48</v>
      </c>
      <c r="B10" s="12"/>
      <c r="C10" s="12"/>
      <c r="D10" s="11"/>
      <c r="E10" s="11"/>
      <c r="F10" s="11"/>
      <c r="G10" s="11"/>
      <c r="H10" s="11"/>
      <c r="I10" s="11"/>
    </row>
    <row r="11" spans="1:13" s="3" customFormat="1" x14ac:dyDescent="0.25">
      <c r="A11" s="15" t="s">
        <v>9</v>
      </c>
      <c r="B11" s="16"/>
      <c r="C11" s="16">
        <f>C8+C9</f>
        <v>118.77</v>
      </c>
      <c r="D11" s="15" t="s">
        <v>10</v>
      </c>
      <c r="E11" s="15"/>
      <c r="F11" s="15"/>
      <c r="G11" s="15"/>
      <c r="H11" s="15"/>
      <c r="I11" s="15"/>
    </row>
    <row r="12" spans="1:13" x14ac:dyDescent="0.25">
      <c r="A12" s="11" t="s">
        <v>17</v>
      </c>
      <c r="B12" s="12"/>
      <c r="C12" s="17">
        <f>C11-C7</f>
        <v>113.77</v>
      </c>
      <c r="D12" s="11" t="s">
        <v>16</v>
      </c>
      <c r="E12" s="11"/>
      <c r="F12" s="11"/>
      <c r="G12" s="11"/>
      <c r="H12" s="11"/>
      <c r="I12" s="11"/>
    </row>
    <row r="13" spans="1:13" ht="15.75" x14ac:dyDescent="0.25">
      <c r="A13" s="34" t="s">
        <v>58</v>
      </c>
      <c r="B13" s="35"/>
      <c r="C13" s="35"/>
      <c r="D13" s="35"/>
      <c r="E13" s="35"/>
      <c r="F13" s="35"/>
      <c r="G13" s="35"/>
      <c r="H13" s="35"/>
      <c r="I13" s="36"/>
      <c r="J13" s="40" t="s">
        <v>55</v>
      </c>
      <c r="K13" s="40"/>
      <c r="L13" s="40"/>
      <c r="M13" s="40"/>
    </row>
    <row r="14" spans="1:13" ht="15.75" x14ac:dyDescent="0.25">
      <c r="A14" s="18" t="s">
        <v>22</v>
      </c>
      <c r="B14" s="19">
        <v>0</v>
      </c>
      <c r="C14" s="19">
        <f>($C$29*B14)/100</f>
        <v>0</v>
      </c>
      <c r="D14" s="28" t="s">
        <v>37</v>
      </c>
      <c r="E14" s="29"/>
      <c r="F14" s="29"/>
      <c r="G14" s="29"/>
      <c r="H14" s="29"/>
      <c r="I14" s="30"/>
      <c r="J14" s="5"/>
      <c r="K14" s="39" t="s">
        <v>52</v>
      </c>
      <c r="L14" s="39"/>
      <c r="M14" s="39"/>
    </row>
    <row r="15" spans="1:13" ht="15.75" x14ac:dyDescent="0.25">
      <c r="A15" s="18" t="s">
        <v>23</v>
      </c>
      <c r="B15" s="20">
        <v>3</v>
      </c>
      <c r="C15" s="19">
        <f t="shared" ref="C15:C25" si="0">($C$29*B15)/100</f>
        <v>6.4398113207547167</v>
      </c>
      <c r="D15" s="28" t="s">
        <v>38</v>
      </c>
      <c r="E15" s="29"/>
      <c r="F15" s="29"/>
      <c r="G15" s="29"/>
      <c r="H15" s="29"/>
      <c r="I15" s="30"/>
      <c r="J15" s="6"/>
      <c r="K15" s="39" t="s">
        <v>53</v>
      </c>
      <c r="L15" s="39"/>
      <c r="M15" s="39"/>
    </row>
    <row r="16" spans="1:13" ht="15.75" x14ac:dyDescent="0.25">
      <c r="A16" s="18" t="s">
        <v>24</v>
      </c>
      <c r="B16" s="19">
        <v>0</v>
      </c>
      <c r="C16" s="19">
        <f t="shared" si="0"/>
        <v>0</v>
      </c>
      <c r="D16" s="28" t="s">
        <v>39</v>
      </c>
      <c r="E16" s="29"/>
      <c r="F16" s="29"/>
      <c r="G16" s="29"/>
      <c r="H16" s="29"/>
      <c r="I16" s="30"/>
      <c r="J16" s="7"/>
      <c r="K16" s="39" t="s">
        <v>54</v>
      </c>
      <c r="L16" s="39"/>
      <c r="M16" s="39"/>
    </row>
    <row r="17" spans="1:13" x14ac:dyDescent="0.25">
      <c r="A17" s="18" t="s">
        <v>25</v>
      </c>
      <c r="B17" s="20">
        <v>1</v>
      </c>
      <c r="C17" s="19">
        <f t="shared" si="0"/>
        <v>2.1466037735849057</v>
      </c>
      <c r="D17" s="28" t="s">
        <v>40</v>
      </c>
      <c r="E17" s="29"/>
      <c r="F17" s="29"/>
      <c r="G17" s="29"/>
      <c r="H17" s="29"/>
      <c r="I17" s="30"/>
      <c r="J17" s="8"/>
      <c r="K17" s="31" t="s">
        <v>56</v>
      </c>
      <c r="L17" s="32"/>
      <c r="M17" s="33"/>
    </row>
    <row r="18" spans="1:13" x14ac:dyDescent="0.25">
      <c r="A18" s="18" t="s">
        <v>26</v>
      </c>
      <c r="B18" s="20">
        <v>1</v>
      </c>
      <c r="C18" s="19">
        <f t="shared" si="0"/>
        <v>2.1466037735849057</v>
      </c>
      <c r="D18" s="28" t="s">
        <v>41</v>
      </c>
      <c r="E18" s="29"/>
      <c r="F18" s="29"/>
      <c r="G18" s="29"/>
      <c r="H18" s="29"/>
      <c r="I18" s="30"/>
      <c r="J18" s="9"/>
      <c r="K18" s="31" t="s">
        <v>57</v>
      </c>
      <c r="L18" s="32"/>
      <c r="M18" s="33"/>
    </row>
    <row r="19" spans="1:13" x14ac:dyDescent="0.25">
      <c r="A19" s="18" t="s">
        <v>27</v>
      </c>
      <c r="B19" s="20">
        <v>18</v>
      </c>
      <c r="C19" s="19">
        <f t="shared" si="0"/>
        <v>38.638867924528306</v>
      </c>
      <c r="D19" s="28" t="s">
        <v>42</v>
      </c>
      <c r="E19" s="29"/>
      <c r="F19" s="29"/>
      <c r="G19" s="29"/>
      <c r="H19" s="29"/>
      <c r="I19" s="30"/>
    </row>
    <row r="20" spans="1:13" x14ac:dyDescent="0.25">
      <c r="A20" s="18" t="s">
        <v>28</v>
      </c>
      <c r="B20" s="20">
        <v>9</v>
      </c>
      <c r="C20" s="19">
        <f t="shared" si="0"/>
        <v>19.319433962264153</v>
      </c>
      <c r="D20" s="28" t="s">
        <v>43</v>
      </c>
      <c r="E20" s="29"/>
      <c r="F20" s="29"/>
      <c r="G20" s="29"/>
      <c r="H20" s="29"/>
      <c r="I20" s="30"/>
    </row>
    <row r="21" spans="1:13" x14ac:dyDescent="0.25">
      <c r="A21" s="18" t="s">
        <v>29</v>
      </c>
      <c r="B21" s="19">
        <v>0</v>
      </c>
      <c r="C21" s="19">
        <f t="shared" si="0"/>
        <v>0</v>
      </c>
      <c r="D21" s="28" t="s">
        <v>44</v>
      </c>
      <c r="E21" s="29"/>
      <c r="F21" s="29"/>
      <c r="G21" s="29"/>
      <c r="H21" s="29"/>
      <c r="I21" s="30"/>
    </row>
    <row r="22" spans="1:13" x14ac:dyDescent="0.25">
      <c r="A22" s="18" t="s">
        <v>30</v>
      </c>
      <c r="B22" s="19">
        <v>0</v>
      </c>
      <c r="C22" s="19">
        <f t="shared" si="0"/>
        <v>0</v>
      </c>
      <c r="D22" s="28" t="s">
        <v>45</v>
      </c>
      <c r="E22" s="29"/>
      <c r="F22" s="29"/>
      <c r="G22" s="29"/>
      <c r="H22" s="29"/>
      <c r="I22" s="30"/>
    </row>
    <row r="23" spans="1:13" x14ac:dyDescent="0.25">
      <c r="A23" s="18" t="s">
        <v>33</v>
      </c>
      <c r="B23" s="20">
        <v>3</v>
      </c>
      <c r="C23" s="19">
        <f t="shared" si="0"/>
        <v>6.4398113207547167</v>
      </c>
      <c r="D23" s="28" t="s">
        <v>46</v>
      </c>
      <c r="E23" s="29"/>
      <c r="F23" s="29"/>
      <c r="G23" s="29"/>
      <c r="H23" s="29"/>
      <c r="I23" s="30"/>
    </row>
    <row r="24" spans="1:13" x14ac:dyDescent="0.25">
      <c r="A24" s="24" t="s">
        <v>32</v>
      </c>
      <c r="B24" s="25">
        <v>10</v>
      </c>
      <c r="C24" s="19">
        <f t="shared" si="0"/>
        <v>21.46603773584906</v>
      </c>
      <c r="D24" s="28" t="s">
        <v>47</v>
      </c>
      <c r="E24" s="29"/>
      <c r="F24" s="29"/>
      <c r="G24" s="29"/>
      <c r="H24" s="29"/>
      <c r="I24" s="30"/>
    </row>
    <row r="25" spans="1:13" x14ac:dyDescent="0.25">
      <c r="A25" s="18" t="s">
        <v>50</v>
      </c>
      <c r="B25" s="20">
        <v>2</v>
      </c>
      <c r="C25" s="19">
        <f t="shared" si="0"/>
        <v>4.2932075471698115</v>
      </c>
      <c r="D25" s="28" t="s">
        <v>51</v>
      </c>
      <c r="E25" s="29"/>
      <c r="F25" s="29"/>
      <c r="G25" s="29"/>
      <c r="H25" s="29"/>
      <c r="I25" s="30"/>
    </row>
    <row r="26" spans="1:13" x14ac:dyDescent="0.25">
      <c r="A26" s="18" t="s">
        <v>31</v>
      </c>
      <c r="B26" s="19">
        <f>B14+B15+B16+B17+B18+B19+B20+B21+B22+B23+B24+B25</f>
        <v>47</v>
      </c>
      <c r="C26" s="19"/>
      <c r="D26" s="28"/>
      <c r="E26" s="29"/>
      <c r="F26" s="29"/>
      <c r="G26" s="29"/>
      <c r="H26" s="29"/>
      <c r="I26" s="30"/>
    </row>
    <row r="27" spans="1:13" x14ac:dyDescent="0.25">
      <c r="A27" s="18" t="s">
        <v>35</v>
      </c>
      <c r="B27" s="19">
        <v>100</v>
      </c>
      <c r="C27" s="21">
        <f>100/(B27-B26)</f>
        <v>1.8867924528301887</v>
      </c>
      <c r="D27" s="28" t="s">
        <v>34</v>
      </c>
      <c r="E27" s="29"/>
      <c r="F27" s="29"/>
      <c r="G27" s="29"/>
      <c r="H27" s="29"/>
      <c r="I27" s="30"/>
    </row>
    <row r="28" spans="1:13" x14ac:dyDescent="0.25">
      <c r="A28" s="37"/>
      <c r="B28" s="38"/>
      <c r="C28" s="38"/>
      <c r="D28" s="38"/>
      <c r="E28" s="38"/>
      <c r="F28" s="38"/>
      <c r="G28" s="38"/>
      <c r="H28" s="38"/>
      <c r="I28" s="38"/>
    </row>
    <row r="29" spans="1:13" x14ac:dyDescent="0.25">
      <c r="A29" s="27" t="s">
        <v>36</v>
      </c>
      <c r="B29" s="19">
        <v>0</v>
      </c>
      <c r="C29" s="26">
        <f>C27*(C12)</f>
        <v>214.66037735849056</v>
      </c>
      <c r="D29" s="28" t="s">
        <v>49</v>
      </c>
      <c r="E29" s="29"/>
      <c r="F29" s="29"/>
      <c r="G29" s="29"/>
      <c r="H29" s="29"/>
      <c r="I29" s="30"/>
    </row>
  </sheetData>
  <mergeCells count="23">
    <mergeCell ref="J13:M13"/>
    <mergeCell ref="K17:M17"/>
    <mergeCell ref="D25:I25"/>
    <mergeCell ref="D26:I26"/>
    <mergeCell ref="K14:M14"/>
    <mergeCell ref="K15:M15"/>
    <mergeCell ref="K16:M16"/>
    <mergeCell ref="D27:I27"/>
    <mergeCell ref="D29:I29"/>
    <mergeCell ref="K18:M18"/>
    <mergeCell ref="A13:I13"/>
    <mergeCell ref="A28:I28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NilsonBrasil</dc:creator>
  <cp:lastModifiedBy>Francisco Robbyhelliton Linhares</cp:lastModifiedBy>
  <dcterms:created xsi:type="dcterms:W3CDTF">2019-09-02T17:01:06Z</dcterms:created>
  <dcterms:modified xsi:type="dcterms:W3CDTF">2019-09-06T18:42:58Z</dcterms:modified>
</cp:coreProperties>
</file>